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How To Use This Tool" sheetId="1" r:id="rId1"/>
    <sheet name="TCO Calculator" sheetId="2" r:id="rId2"/>
  </sheets>
  <definedNames/>
  <calcPr fullCalcOnLoad="1"/>
</workbook>
</file>

<file path=xl/sharedStrings.xml><?xml version="1.0" encoding="utf-8"?>
<sst xmlns="http://schemas.openxmlformats.org/spreadsheetml/2006/main" count="100" uniqueCount="39">
  <si>
    <t>Texts</t>
  </si>
  <si>
    <t>Vodafone</t>
  </si>
  <si>
    <t>Effective CPM</t>
  </si>
  <si>
    <t>O2</t>
  </si>
  <si>
    <t>T-Mobile</t>
  </si>
  <si>
    <t>Line Rental</t>
  </si>
  <si>
    <t>Data</t>
  </si>
  <si>
    <t>Network Offers</t>
  </si>
  <si>
    <t>iPhone</t>
  </si>
  <si>
    <t>Handset Cost</t>
  </si>
  <si>
    <t>Orange</t>
  </si>
  <si>
    <t>Cashback Sites</t>
  </si>
  <si>
    <t>Value</t>
  </si>
  <si>
    <t>Contract Length</t>
  </si>
  <si>
    <t>Comparison Points</t>
  </si>
  <si>
    <t>N/A</t>
  </si>
  <si>
    <t>HTC Desire HD</t>
  </si>
  <si>
    <t>Network Discount</t>
  </si>
  <si>
    <t>Data In MB</t>
  </si>
  <si>
    <t>Minutes</t>
  </si>
  <si>
    <t>iPhone 4 16GB</t>
  </si>
  <si>
    <t>Total Cost</t>
  </si>
  <si>
    <t>Contract length, Line Rental and Handset cost.</t>
  </si>
  <si>
    <t>These three rows are all pretty straight forward. To keep this chart as fair as possible, these prices are all based on the current prices listed on the network websites and are correct as of today (2nd Dec). The only exception is the Desire HD on O2, which is not currently available direct, but is available through Carphone Warehouse.</t>
  </si>
  <si>
    <t>Minutes, Texts and Data.</t>
  </si>
  <si>
    <t>Again, they're fairly straight forward, but it's worth pointing out that most networks now offer a number of different tariffs at the same price point. To keep this comparison as fair as possible, I've opted for tariffs that give similar allowances. You may find with some networks that you can pay the same line rental, but get less free minutes/texts, but in return you'll pay less for the phone.</t>
  </si>
  <si>
    <t>Most tariffs now include unlimited text messages, this is subject to a fair usage policy though which in most cases caps the number of free text messages at 3000. For that reason any unlimited text tariff will have the number of texts show as 3000.</t>
  </si>
  <si>
    <t>Data allowance is quoted in MB, 1000MB is about 1GB.</t>
  </si>
  <si>
    <t>This is where it may start to get a bit confusing. The Effective Cost Per Month (ECPM) is the fairest way to compare how much each option will cost you each month. The Effective CPM is calculated by adding up the total cost of your line rental and the handset cost, less any cashback from sites such as Quidco or Topcashback and any special promotions from the networks. You can see all of these costs by downloading an excel version of the chart.</t>
  </si>
  <si>
    <t>The ECPM is colour coded either green or red, this is to show you which works out to be the cheaper option - either the 18 or 24 month contract.</t>
  </si>
  <si>
    <t>It's not always easy to look at a set of tariffs and work out which ones are good value for money, so that's where this figure will help you. To determine the value figure I awarded points to each tariff for every minute, text and MB of data that you get. I then divided this number by the total cost of ownership to get a value for money figure. To a certain extent, how this is calculated doesn't matter too much as no matter how it's calculated the result is the same.  What is important though is that the lower this number is the better as it means you're getting more for your money.</t>
  </si>
  <si>
    <t>Green tariffs are good value for money, orange tariffs are ok, but nothing special, and red ones should be avoided at all costs!</t>
  </si>
  <si>
    <t>Points to Note</t>
  </si>
  <si>
    <t>The Effective CPM, Total Cost, Comparison Points and Value fields will be calculated for you, so avoid changing these cells.</t>
  </si>
  <si>
    <t>Network Offers &amp; Cashback Sites</t>
  </si>
  <si>
    <t xml:space="preserve">You can use these fields to take into consideration any discounts offered by the network or a third party cash back sites. If the network offers a £5 a month discount, this should be entered as either £90 or £120 depending on length of contract. </t>
  </si>
  <si>
    <t>Cashback sites will normally give you a larger cash refund a few weeks after you sign up, and although it's not always guaranteed, it's worth bearing them in mind when calculating the costs.</t>
  </si>
  <si>
    <t>Both of these fields can be left blank if you'd rather just compare the straight forward tariffs.</t>
  </si>
  <si>
    <t>Where the handset cost and line rental says N/A, the fields underneath will be set to zero or show #Value - this isn't an error, it just means that the handset is not available at this price point or contract length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</si>
</sst>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 #,##0.0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2"/>
    </font>
    <font>
      <b/>
      <sz val="10"/>
      <color indexed="12"/>
      <name val="Arial"/>
      <family val="2"/>
    </font>
    <font>
      <sz val="8"/>
      <name val="Arial"/>
      <family val="2"/>
    </font>
    <font>
      <b/>
      <sz val="10"/>
      <name val="Georgia"/>
      <family val="1"/>
    </font>
    <font>
      <sz val="10"/>
      <name val="Georgia"/>
      <family val="1"/>
    </font>
    <font>
      <b/>
      <sz val="10"/>
      <name val="Arial"/>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vertical="center"/>
    </xf>
    <xf numFmtId="0" fontId="0" fillId="0" borderId="1" xfId="0" applyNumberFormat="1" applyFont="1" applyFill="1" applyBorder="1" applyAlignment="1">
      <alignment wrapText="1"/>
    </xf>
    <xf numFmtId="0" fontId="0" fillId="0" borderId="2" xfId="0" applyNumberFormat="1" applyFont="1" applyFill="1" applyBorder="1" applyAlignment="1">
      <alignment wrapText="1"/>
    </xf>
    <xf numFmtId="0" fontId="0" fillId="0" borderId="3" xfId="0" applyNumberFormat="1" applyFont="1" applyFill="1" applyBorder="1" applyAlignment="1">
      <alignment wrapText="1"/>
    </xf>
    <xf numFmtId="164" fontId="0" fillId="0" borderId="3" xfId="0" applyNumberFormat="1" applyFont="1" applyFill="1" applyBorder="1" applyAlignment="1">
      <alignment wrapText="1"/>
    </xf>
    <xf numFmtId="0" fontId="0" fillId="0" borderId="4" xfId="0" applyNumberFormat="1" applyFont="1" applyFill="1" applyBorder="1" applyAlignment="1">
      <alignment wrapText="1"/>
    </xf>
    <xf numFmtId="0" fontId="0" fillId="0" borderId="5" xfId="0" applyNumberFormat="1" applyFont="1" applyFill="1" applyBorder="1" applyAlignment="1">
      <alignment wrapText="1"/>
    </xf>
    <xf numFmtId="164" fontId="0" fillId="0" borderId="5" xfId="0" applyNumberFormat="1" applyFont="1" applyFill="1" applyBorder="1" applyAlignment="1">
      <alignment wrapText="1"/>
    </xf>
    <xf numFmtId="164" fontId="0" fillId="0" borderId="1" xfId="0" applyNumberFormat="1" applyFont="1" applyFill="1" applyBorder="1" applyAlignment="1">
      <alignment wrapText="1"/>
    </xf>
    <xf numFmtId="4" fontId="0" fillId="0" borderId="5" xfId="0" applyNumberFormat="1" applyFont="1" applyFill="1" applyBorder="1" applyAlignment="1">
      <alignment wrapText="1"/>
    </xf>
    <xf numFmtId="0" fontId="0" fillId="0" borderId="6" xfId="0" applyNumberFormat="1" applyFont="1" applyFill="1" applyBorder="1" applyAlignment="1">
      <alignment wrapText="1"/>
    </xf>
    <xf numFmtId="0" fontId="1" fillId="2" borderId="1" xfId="0" applyNumberFormat="1" applyFont="1" applyFill="1" applyBorder="1" applyAlignment="1">
      <alignment wrapText="1"/>
    </xf>
    <xf numFmtId="164" fontId="0" fillId="3" borderId="1" xfId="0" applyNumberFormat="1" applyFont="1" applyFill="1" applyBorder="1" applyAlignment="1">
      <alignment wrapText="1"/>
    </xf>
    <xf numFmtId="164" fontId="0" fillId="4" borderId="1" xfId="0" applyNumberFormat="1" applyFont="1" applyFill="1" applyBorder="1" applyAlignment="1">
      <alignment wrapText="1"/>
    </xf>
    <xf numFmtId="0" fontId="1" fillId="0" borderId="6" xfId="0" applyNumberFormat="1" applyFont="1" applyFill="1" applyBorder="1" applyAlignment="1">
      <alignment wrapText="1"/>
    </xf>
    <xf numFmtId="0" fontId="1" fillId="2" borderId="5" xfId="0" applyNumberFormat="1" applyFont="1" applyFill="1" applyBorder="1" applyAlignment="1">
      <alignment wrapText="1"/>
    </xf>
    <xf numFmtId="0" fontId="1" fillId="2" borderId="1"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164" fontId="0" fillId="0" borderId="1" xfId="0" applyNumberFormat="1" applyFill="1" applyBorder="1" applyAlignment="1">
      <alignment wrapText="1"/>
    </xf>
    <xf numFmtId="44" fontId="0" fillId="0" borderId="5" xfId="17" applyFont="1" applyFill="1" applyBorder="1" applyAlignment="1">
      <alignment wrapText="1"/>
    </xf>
    <xf numFmtId="44" fontId="0" fillId="0" borderId="3" xfId="17" applyFont="1" applyFill="1" applyBorder="1" applyAlignment="1">
      <alignment wrapText="1"/>
    </xf>
    <xf numFmtId="0" fontId="0" fillId="0" borderId="5" xfId="0" applyNumberFormat="1" applyFill="1" applyBorder="1" applyAlignment="1">
      <alignment wrapText="1"/>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center"/>
    </xf>
    <xf numFmtId="0" fontId="5"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ill>
        <patternFill>
          <bgColor rgb="FFFFCC00"/>
        </patternFill>
      </fill>
      <border/>
    </dxf>
    <dxf>
      <fill>
        <patternFill>
          <bgColor rgb="FFFF0000"/>
        </patternFill>
      </fill>
      <border/>
    </dxf>
    <dxf>
      <fill>
        <patternFill>
          <bgColor rgb="FFB3D580"/>
        </patternFill>
      </fill>
      <border/>
    </dxf>
  </dxfs>
  <colors>
    <indexedColors>
      <rgbColor rgb="00000000"/>
      <rgbColor rgb="00FFFFFF"/>
      <rgbColor rgb="00FF0000"/>
      <rgbColor rgb="0000FF00"/>
      <rgbColor rgb="000000FF"/>
      <rgbColor rgb="00FFFF00"/>
      <rgbColor rgb="00FF00FF"/>
      <rgbColor rgb="0000FFFF"/>
      <rgbColor rgb="00B3D580"/>
      <rgbColor rgb="00000000"/>
      <rgbColor rgb="00FFCC00"/>
      <rgbColor rgb="00FF00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7">
      <selection activeCell="A36" sqref="A36"/>
    </sheetView>
  </sheetViews>
  <sheetFormatPr defaultColWidth="9.140625" defaultRowHeight="12.75"/>
  <cols>
    <col min="1" max="1" width="129.28125" style="0" customWidth="1"/>
  </cols>
  <sheetData>
    <row r="1" ht="12.75">
      <c r="A1" s="22" t="s">
        <v>22</v>
      </c>
    </row>
    <row r="2" ht="12.75">
      <c r="A2" s="23"/>
    </row>
    <row r="3" ht="38.25">
      <c r="A3" s="24" t="s">
        <v>23</v>
      </c>
    </row>
    <row r="4" ht="12.75">
      <c r="A4" s="25"/>
    </row>
    <row r="5" ht="12.75">
      <c r="A5" s="22" t="s">
        <v>24</v>
      </c>
    </row>
    <row r="6" ht="12.75">
      <c r="A6" s="23"/>
    </row>
    <row r="7" ht="38.25">
      <c r="A7" s="24" t="s">
        <v>25</v>
      </c>
    </row>
    <row r="8" ht="12.75">
      <c r="A8" s="25"/>
    </row>
    <row r="9" ht="25.5">
      <c r="A9" s="24" t="s">
        <v>26</v>
      </c>
    </row>
    <row r="10" ht="12.75">
      <c r="A10" s="25"/>
    </row>
    <row r="11" ht="12.75">
      <c r="A11" s="24" t="s">
        <v>27</v>
      </c>
    </row>
    <row r="12" ht="12.75">
      <c r="A12" s="25"/>
    </row>
    <row r="13" ht="12.75">
      <c r="A13" s="22" t="s">
        <v>2</v>
      </c>
    </row>
    <row r="14" ht="12.75">
      <c r="A14" s="23"/>
    </row>
    <row r="15" ht="51">
      <c r="A15" s="24" t="s">
        <v>28</v>
      </c>
    </row>
    <row r="16" ht="12.75">
      <c r="A16" s="25"/>
    </row>
    <row r="17" ht="25.5">
      <c r="A17" s="24" t="s">
        <v>29</v>
      </c>
    </row>
    <row r="18" ht="12.75">
      <c r="A18" s="22" t="s">
        <v>34</v>
      </c>
    </row>
    <row r="19" ht="12.75">
      <c r="A19" s="24"/>
    </row>
    <row r="20" ht="25.5">
      <c r="A20" s="24" t="s">
        <v>35</v>
      </c>
    </row>
    <row r="21" ht="12.75">
      <c r="A21" s="24"/>
    </row>
    <row r="22" ht="25.5">
      <c r="A22" s="24" t="s">
        <v>36</v>
      </c>
    </row>
    <row r="23" ht="12.75">
      <c r="A23" s="24"/>
    </row>
    <row r="24" ht="12.75">
      <c r="A24" s="24" t="s">
        <v>37</v>
      </c>
    </row>
    <row r="25" ht="12.75">
      <c r="A25" s="24"/>
    </row>
    <row r="26" ht="12.75">
      <c r="A26" s="22" t="s">
        <v>12</v>
      </c>
    </row>
    <row r="27" ht="12.75">
      <c r="A27" s="23"/>
    </row>
    <row r="28" ht="63.75">
      <c r="A28" s="24" t="s">
        <v>30</v>
      </c>
    </row>
    <row r="29" ht="12.75">
      <c r="A29" s="25"/>
    </row>
    <row r="30" ht="12.75">
      <c r="A30" s="24" t="s">
        <v>31</v>
      </c>
    </row>
    <row r="32" ht="12.75">
      <c r="A32" s="26" t="s">
        <v>32</v>
      </c>
    </row>
    <row r="34" ht="12.75">
      <c r="A34" s="24" t="s">
        <v>33</v>
      </c>
    </row>
    <row r="35" ht="25.5">
      <c r="A35" s="24" t="s">
        <v>38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4"/>
  <sheetViews>
    <sheetView workbookViewId="0" topLeftCell="A1">
      <pane ySplit="1" topLeftCell="BM2" activePane="bottomLeft" state="frozen"/>
      <selection pane="topLeft" activeCell="A1" sqref="A1"/>
      <selection pane="bottomLeft" activeCell="A54" sqref="A54"/>
    </sheetView>
  </sheetViews>
  <sheetFormatPr defaultColWidth="17.140625" defaultRowHeight="12.75" customHeight="1"/>
  <cols>
    <col min="1" max="1" width="17.140625" style="0" customWidth="1"/>
    <col min="2" max="6" width="9.421875" style="0" customWidth="1"/>
    <col min="7" max="7" width="10.28125" style="0" bestFit="1" customWidth="1"/>
    <col min="8" max="8" width="9.421875" style="0" customWidth="1"/>
    <col min="9" max="9" width="10.28125" style="0" bestFit="1" customWidth="1"/>
    <col min="10" max="11" width="9.421875" style="0" customWidth="1"/>
    <col min="12" max="20" width="17.140625" style="0" customWidth="1"/>
  </cols>
  <sheetData>
    <row r="1" spans="1:12" ht="12" customHeight="1">
      <c r="A1" s="11" t="s">
        <v>16</v>
      </c>
      <c r="B1" s="16" t="s">
        <v>4</v>
      </c>
      <c r="C1" s="16"/>
      <c r="D1" s="16" t="s">
        <v>10</v>
      </c>
      <c r="E1" s="16"/>
      <c r="F1" s="16" t="s">
        <v>3</v>
      </c>
      <c r="G1" s="16"/>
      <c r="H1" s="16" t="s">
        <v>1</v>
      </c>
      <c r="I1" s="16"/>
      <c r="J1" s="16">
        <v>3</v>
      </c>
      <c r="K1" s="16"/>
      <c r="L1" s="2"/>
    </row>
    <row r="2" spans="1:12" ht="12.75" customHeight="1">
      <c r="A2" s="1" t="s">
        <v>13</v>
      </c>
      <c r="B2" s="1">
        <v>24</v>
      </c>
      <c r="C2" s="1">
        <v>24</v>
      </c>
      <c r="D2" s="1">
        <v>24</v>
      </c>
      <c r="E2" s="1">
        <v>24</v>
      </c>
      <c r="F2" s="1">
        <v>24</v>
      </c>
      <c r="G2" s="1">
        <v>24</v>
      </c>
      <c r="H2" s="1">
        <v>24</v>
      </c>
      <c r="I2" s="1">
        <v>24</v>
      </c>
      <c r="J2" s="1">
        <v>24</v>
      </c>
      <c r="K2" s="1">
        <v>24</v>
      </c>
      <c r="L2" s="2"/>
    </row>
    <row r="3" spans="1:12" ht="12.75" customHeight="1">
      <c r="A3" s="1" t="s">
        <v>5</v>
      </c>
      <c r="B3" s="8">
        <v>30</v>
      </c>
      <c r="C3" s="8">
        <v>40</v>
      </c>
      <c r="D3" s="8">
        <v>30</v>
      </c>
      <c r="E3" s="8">
        <v>40</v>
      </c>
      <c r="F3" s="8">
        <v>30</v>
      </c>
      <c r="G3" s="8">
        <v>40</v>
      </c>
      <c r="H3" s="8">
        <v>30</v>
      </c>
      <c r="I3" s="8">
        <v>40</v>
      </c>
      <c r="J3" s="8">
        <v>35</v>
      </c>
      <c r="K3" s="8">
        <v>40</v>
      </c>
      <c r="L3" s="2"/>
    </row>
    <row r="4" spans="1:12" ht="12.75" customHeight="1">
      <c r="A4" s="1" t="s">
        <v>9</v>
      </c>
      <c r="B4" s="8">
        <v>125</v>
      </c>
      <c r="C4" s="8">
        <v>0</v>
      </c>
      <c r="D4" s="8">
        <v>169</v>
      </c>
      <c r="E4" s="8">
        <v>49.99</v>
      </c>
      <c r="F4" s="8">
        <v>79.99</v>
      </c>
      <c r="G4" s="8">
        <v>0</v>
      </c>
      <c r="H4" s="8">
        <v>99</v>
      </c>
      <c r="I4" s="8">
        <v>0</v>
      </c>
      <c r="J4" s="8">
        <v>0</v>
      </c>
      <c r="K4" s="8">
        <v>0</v>
      </c>
      <c r="L4" s="2"/>
    </row>
    <row r="5" spans="1:12" ht="12.75" customHeight="1">
      <c r="A5" s="3" t="s">
        <v>19</v>
      </c>
      <c r="B5" s="3">
        <v>600</v>
      </c>
      <c r="C5" s="3">
        <v>1200</v>
      </c>
      <c r="D5" s="3">
        <v>150</v>
      </c>
      <c r="E5" s="3">
        <v>1200</v>
      </c>
      <c r="F5" s="3">
        <v>300</v>
      </c>
      <c r="G5" s="3">
        <v>900</v>
      </c>
      <c r="H5" s="3">
        <v>600</v>
      </c>
      <c r="I5" s="3">
        <v>1200</v>
      </c>
      <c r="J5" s="3">
        <v>500</v>
      </c>
      <c r="K5" s="3">
        <v>2000</v>
      </c>
      <c r="L5" s="2"/>
    </row>
    <row r="6" spans="1:12" ht="12.75" customHeight="1">
      <c r="A6" s="5" t="s">
        <v>0</v>
      </c>
      <c r="B6" s="5">
        <v>3000</v>
      </c>
      <c r="C6" s="5">
        <v>3000</v>
      </c>
      <c r="D6" s="5">
        <v>250</v>
      </c>
      <c r="E6" s="5">
        <v>3000</v>
      </c>
      <c r="F6" s="5">
        <v>3000</v>
      </c>
      <c r="G6" s="5">
        <v>3000</v>
      </c>
      <c r="H6" s="5">
        <v>3000</v>
      </c>
      <c r="I6" s="5">
        <v>3000</v>
      </c>
      <c r="J6" s="5">
        <v>5000</v>
      </c>
      <c r="K6" s="5">
        <v>5000</v>
      </c>
      <c r="L6" s="2"/>
    </row>
    <row r="7" spans="1:12" ht="12.75" customHeight="1">
      <c r="A7" s="6" t="s">
        <v>18</v>
      </c>
      <c r="B7" s="6">
        <v>3000</v>
      </c>
      <c r="C7" s="6">
        <v>3000</v>
      </c>
      <c r="D7" s="6">
        <v>500</v>
      </c>
      <c r="E7" s="6">
        <v>500</v>
      </c>
      <c r="F7" s="6">
        <v>500</v>
      </c>
      <c r="G7" s="6">
        <v>750</v>
      </c>
      <c r="H7" s="6">
        <v>500</v>
      </c>
      <c r="I7" s="6">
        <v>750</v>
      </c>
      <c r="J7" s="6">
        <v>1000</v>
      </c>
      <c r="K7" s="6">
        <v>1000</v>
      </c>
      <c r="L7" s="2"/>
    </row>
    <row r="8" spans="1:12" ht="12.75" customHeight="1">
      <c r="A8" s="3" t="s">
        <v>17</v>
      </c>
      <c r="B8" s="3">
        <v>30</v>
      </c>
      <c r="C8" s="3">
        <v>40</v>
      </c>
      <c r="D8" s="3">
        <v>60</v>
      </c>
      <c r="E8" s="3">
        <v>120</v>
      </c>
      <c r="F8" s="3">
        <v>0</v>
      </c>
      <c r="G8" s="3">
        <v>0</v>
      </c>
      <c r="H8" s="3">
        <v>120</v>
      </c>
      <c r="I8" s="3">
        <v>120</v>
      </c>
      <c r="J8" s="3">
        <v>0</v>
      </c>
      <c r="K8" s="3">
        <v>0</v>
      </c>
      <c r="L8" s="2"/>
    </row>
    <row r="9" spans="1:12" ht="12.75" customHeight="1">
      <c r="A9" s="21" t="s">
        <v>21</v>
      </c>
      <c r="B9" s="19">
        <f aca="true" t="shared" si="0" ref="B9:K9">SUM((((B3*B2)+B4)-(B8+B11)))</f>
        <v>735</v>
      </c>
      <c r="C9" s="19">
        <f t="shared" si="0"/>
        <v>840</v>
      </c>
      <c r="D9" s="19">
        <f t="shared" si="0"/>
        <v>749</v>
      </c>
      <c r="E9" s="19">
        <f t="shared" si="0"/>
        <v>809.99</v>
      </c>
      <c r="F9" s="19">
        <f t="shared" si="0"/>
        <v>739.99</v>
      </c>
      <c r="G9" s="19">
        <f t="shared" si="0"/>
        <v>900</v>
      </c>
      <c r="H9" s="19">
        <f t="shared" si="0"/>
        <v>609</v>
      </c>
      <c r="I9" s="19">
        <f t="shared" si="0"/>
        <v>750</v>
      </c>
      <c r="J9" s="19">
        <f t="shared" si="0"/>
        <v>776</v>
      </c>
      <c r="K9" s="19">
        <f t="shared" si="0"/>
        <v>859</v>
      </c>
      <c r="L9" s="2"/>
    </row>
    <row r="10" spans="1:12" ht="12.75" customHeight="1">
      <c r="A10" s="1" t="s">
        <v>2</v>
      </c>
      <c r="B10" s="12">
        <f aca="true" t="shared" si="1" ref="B10:K10">SUM((B9/B2))</f>
        <v>30.625</v>
      </c>
      <c r="C10" s="12">
        <f t="shared" si="1"/>
        <v>35</v>
      </c>
      <c r="D10" s="12">
        <f t="shared" si="1"/>
        <v>31.208333333333332</v>
      </c>
      <c r="E10" s="13">
        <f t="shared" si="1"/>
        <v>33.749583333333334</v>
      </c>
      <c r="F10" s="12">
        <f t="shared" si="1"/>
        <v>30.832916666666666</v>
      </c>
      <c r="G10" s="12">
        <f t="shared" si="1"/>
        <v>37.5</v>
      </c>
      <c r="H10" s="12">
        <f t="shared" si="1"/>
        <v>25.375</v>
      </c>
      <c r="I10" s="13">
        <f t="shared" si="1"/>
        <v>31.25</v>
      </c>
      <c r="J10" s="12">
        <f t="shared" si="1"/>
        <v>32.333333333333336</v>
      </c>
      <c r="K10" s="12">
        <f t="shared" si="1"/>
        <v>35.791666666666664</v>
      </c>
      <c r="L10" s="2"/>
    </row>
    <row r="11" spans="1:12" ht="12.75" customHeight="1">
      <c r="A11" s="1" t="s">
        <v>11</v>
      </c>
      <c r="B11" s="8">
        <v>80</v>
      </c>
      <c r="C11" s="8">
        <v>80</v>
      </c>
      <c r="D11" s="8">
        <v>80</v>
      </c>
      <c r="E11" s="8">
        <v>80</v>
      </c>
      <c r="F11" s="8">
        <v>60</v>
      </c>
      <c r="G11" s="8">
        <v>60</v>
      </c>
      <c r="H11" s="8">
        <v>90</v>
      </c>
      <c r="I11" s="8">
        <v>90</v>
      </c>
      <c r="J11" s="8">
        <v>64</v>
      </c>
      <c r="K11" s="8">
        <v>101</v>
      </c>
      <c r="L11" s="2"/>
    </row>
    <row r="12" spans="1:12" ht="12.75" customHeight="1">
      <c r="A12" s="1" t="s">
        <v>14</v>
      </c>
      <c r="B12" s="1">
        <f aca="true" t="shared" si="2" ref="B12:K12">SUM(B5:B7)</f>
        <v>6600</v>
      </c>
      <c r="C12" s="1">
        <f t="shared" si="2"/>
        <v>7200</v>
      </c>
      <c r="D12" s="1">
        <f t="shared" si="2"/>
        <v>900</v>
      </c>
      <c r="E12" s="1">
        <f t="shared" si="2"/>
        <v>4700</v>
      </c>
      <c r="F12" s="1">
        <f t="shared" si="2"/>
        <v>3800</v>
      </c>
      <c r="G12" s="1">
        <f t="shared" si="2"/>
        <v>4650</v>
      </c>
      <c r="H12" s="1">
        <f t="shared" si="2"/>
        <v>4100</v>
      </c>
      <c r="I12" s="1">
        <f t="shared" si="2"/>
        <v>4950</v>
      </c>
      <c r="J12" s="1">
        <f t="shared" si="2"/>
        <v>6500</v>
      </c>
      <c r="K12" s="1">
        <f t="shared" si="2"/>
        <v>8000</v>
      </c>
      <c r="L12" s="2"/>
    </row>
    <row r="13" spans="1:12" ht="12.75" customHeight="1">
      <c r="A13" s="1" t="s">
        <v>12</v>
      </c>
      <c r="B13" s="9">
        <f>SUM((B9/B12))</f>
        <v>0.11136363636363636</v>
      </c>
      <c r="C13" s="9">
        <f>SUM((C9/C12))</f>
        <v>0.11666666666666667</v>
      </c>
      <c r="D13" s="9">
        <f>SUM((D9/D12))</f>
        <v>0.8322222222222222</v>
      </c>
      <c r="E13" s="9">
        <f>SUM((E9/E12))</f>
        <v>0.17233829787234042</v>
      </c>
      <c r="F13" s="9">
        <f>SUM((F9/F12))</f>
        <v>0.1947342105263158</v>
      </c>
      <c r="G13" s="9">
        <f>SUM((G9/G12))</f>
        <v>0.1935483870967742</v>
      </c>
      <c r="H13" s="9">
        <f>SUM((H9/H12))</f>
        <v>0.14853658536585365</v>
      </c>
      <c r="I13" s="9">
        <f>SUM((I9/I12))</f>
        <v>0.15151515151515152</v>
      </c>
      <c r="J13" s="9">
        <f>SUM((J9/J12))</f>
        <v>0.11938461538461538</v>
      </c>
      <c r="K13" s="9">
        <f>SUM((K9/K12))</f>
        <v>0.107375</v>
      </c>
      <c r="L13" s="2"/>
    </row>
    <row r="14" spans="1:12" ht="12.75" customHeight="1">
      <c r="A14" s="11" t="s">
        <v>16</v>
      </c>
      <c r="B14" s="16" t="s">
        <v>4</v>
      </c>
      <c r="C14" s="16"/>
      <c r="D14" s="16" t="s">
        <v>10</v>
      </c>
      <c r="E14" s="16"/>
      <c r="F14" s="16" t="s">
        <v>3</v>
      </c>
      <c r="G14" s="16"/>
      <c r="H14" s="16" t="s">
        <v>1</v>
      </c>
      <c r="I14" s="16"/>
      <c r="J14" s="16">
        <v>3</v>
      </c>
      <c r="K14" s="16"/>
      <c r="L14" s="2"/>
    </row>
    <row r="15" spans="1:12" ht="12.75" customHeight="1">
      <c r="A15" s="1" t="s">
        <v>13</v>
      </c>
      <c r="B15" s="1">
        <v>18</v>
      </c>
      <c r="C15" s="1">
        <v>18</v>
      </c>
      <c r="D15" s="1">
        <v>18</v>
      </c>
      <c r="E15" s="1">
        <v>18</v>
      </c>
      <c r="F15" s="1">
        <v>18</v>
      </c>
      <c r="G15" s="1">
        <v>18</v>
      </c>
      <c r="H15" s="1">
        <v>18</v>
      </c>
      <c r="I15" s="1">
        <v>18</v>
      </c>
      <c r="J15" s="1">
        <v>18</v>
      </c>
      <c r="K15" s="1">
        <v>18</v>
      </c>
      <c r="L15" s="2"/>
    </row>
    <row r="16" spans="1:12" ht="12.75" customHeight="1">
      <c r="A16" s="1" t="s">
        <v>5</v>
      </c>
      <c r="B16" s="8">
        <v>30</v>
      </c>
      <c r="C16" s="8">
        <v>40</v>
      </c>
      <c r="D16" s="8">
        <v>30</v>
      </c>
      <c r="E16" s="8">
        <v>40</v>
      </c>
      <c r="F16" s="8">
        <v>30</v>
      </c>
      <c r="G16" s="8">
        <v>40</v>
      </c>
      <c r="H16" s="8">
        <v>30</v>
      </c>
      <c r="I16" s="8">
        <v>40</v>
      </c>
      <c r="J16" s="18" t="s">
        <v>15</v>
      </c>
      <c r="K16" s="18" t="s">
        <v>15</v>
      </c>
      <c r="L16" s="2"/>
    </row>
    <row r="17" spans="1:12" ht="12.75" customHeight="1">
      <c r="A17" s="1" t="s">
        <v>9</v>
      </c>
      <c r="B17" s="8">
        <v>165</v>
      </c>
      <c r="C17" s="8">
        <v>50</v>
      </c>
      <c r="D17" s="8">
        <v>229</v>
      </c>
      <c r="E17" s="8">
        <v>0</v>
      </c>
      <c r="F17" s="8">
        <v>179.99</v>
      </c>
      <c r="G17" s="8">
        <v>79.99</v>
      </c>
      <c r="H17" s="8">
        <v>199</v>
      </c>
      <c r="I17" s="8">
        <v>0</v>
      </c>
      <c r="J17" s="18" t="s">
        <v>15</v>
      </c>
      <c r="K17" s="18" t="s">
        <v>15</v>
      </c>
      <c r="L17" s="2"/>
    </row>
    <row r="18" spans="1:12" ht="12.75" customHeight="1">
      <c r="A18" s="3" t="s">
        <v>19</v>
      </c>
      <c r="B18" s="3">
        <v>600</v>
      </c>
      <c r="C18" s="3">
        <v>900</v>
      </c>
      <c r="D18" s="3">
        <v>150</v>
      </c>
      <c r="E18" s="3">
        <v>700</v>
      </c>
      <c r="F18" s="3">
        <v>100</v>
      </c>
      <c r="G18" s="3">
        <v>600</v>
      </c>
      <c r="H18" s="3">
        <v>100</v>
      </c>
      <c r="I18" s="3">
        <v>900</v>
      </c>
      <c r="J18" s="3">
        <v>0</v>
      </c>
      <c r="K18" s="3">
        <v>0</v>
      </c>
      <c r="L18" s="2"/>
    </row>
    <row r="19" spans="1:12" ht="12.75" customHeight="1">
      <c r="A19" s="5" t="s">
        <v>0</v>
      </c>
      <c r="B19" s="5">
        <v>3000</v>
      </c>
      <c r="C19" s="5">
        <v>3000</v>
      </c>
      <c r="D19" s="5">
        <v>250</v>
      </c>
      <c r="E19" s="5">
        <v>3000</v>
      </c>
      <c r="F19" s="5">
        <v>3000</v>
      </c>
      <c r="G19" s="5">
        <v>3000</v>
      </c>
      <c r="H19" s="5">
        <v>500</v>
      </c>
      <c r="I19" s="5">
        <v>3000</v>
      </c>
      <c r="J19" s="5">
        <v>0</v>
      </c>
      <c r="K19" s="5">
        <v>0</v>
      </c>
      <c r="L19" s="2"/>
    </row>
    <row r="20" spans="1:12" ht="12.75" customHeight="1">
      <c r="A20" s="6" t="s">
        <v>6</v>
      </c>
      <c r="B20" s="6">
        <v>3000</v>
      </c>
      <c r="C20" s="6">
        <v>3000</v>
      </c>
      <c r="D20" s="6">
        <v>500</v>
      </c>
      <c r="E20" s="6">
        <v>500</v>
      </c>
      <c r="F20" s="6">
        <v>500</v>
      </c>
      <c r="G20" s="6">
        <v>750</v>
      </c>
      <c r="H20" s="6">
        <v>500</v>
      </c>
      <c r="I20" s="6">
        <v>750</v>
      </c>
      <c r="J20" s="6">
        <v>0</v>
      </c>
      <c r="K20" s="6">
        <v>0</v>
      </c>
      <c r="L20" s="2"/>
    </row>
    <row r="21" spans="1:12" ht="12.75" customHeight="1">
      <c r="A21" s="3" t="s">
        <v>7</v>
      </c>
      <c r="B21" s="3">
        <v>0</v>
      </c>
      <c r="C21" s="3">
        <v>0</v>
      </c>
      <c r="D21" s="3">
        <v>0</v>
      </c>
      <c r="E21" s="3">
        <v>45</v>
      </c>
      <c r="F21" s="3">
        <v>0</v>
      </c>
      <c r="G21" s="3">
        <v>0</v>
      </c>
      <c r="H21" s="3">
        <v>0</v>
      </c>
      <c r="I21" s="3">
        <v>90</v>
      </c>
      <c r="J21" s="3">
        <v>0</v>
      </c>
      <c r="K21" s="3">
        <v>0</v>
      </c>
      <c r="L21" s="2"/>
    </row>
    <row r="22" spans="1:12" ht="12.75" customHeight="1">
      <c r="A22" s="21" t="s">
        <v>21</v>
      </c>
      <c r="B22" s="19">
        <f aca="true" t="shared" si="3" ref="B22:I22">SUM((((B16*B15)+B17)-(B21+B24)))</f>
        <v>625</v>
      </c>
      <c r="C22" s="19">
        <f t="shared" si="3"/>
        <v>690</v>
      </c>
      <c r="D22" s="19">
        <f t="shared" si="3"/>
        <v>689</v>
      </c>
      <c r="E22" s="19">
        <f t="shared" si="3"/>
        <v>595</v>
      </c>
      <c r="F22" s="19">
        <f t="shared" si="3"/>
        <v>659.99</v>
      </c>
      <c r="G22" s="19">
        <f t="shared" si="3"/>
        <v>739.99</v>
      </c>
      <c r="H22" s="19">
        <f t="shared" si="3"/>
        <v>649</v>
      </c>
      <c r="I22" s="19">
        <f t="shared" si="3"/>
        <v>540</v>
      </c>
      <c r="J22" s="19" t="e">
        <f>SUM((((J16*J15)+J17)-(J21+J24)))</f>
        <v>#VALUE!</v>
      </c>
      <c r="K22" s="19" t="e">
        <f>SUM((((K16*K15)+K17)-(K21+K24)))</f>
        <v>#VALUE!</v>
      </c>
      <c r="L22" s="2"/>
    </row>
    <row r="23" spans="1:12" ht="12.75" customHeight="1">
      <c r="A23" s="1" t="s">
        <v>2</v>
      </c>
      <c r="B23" s="8">
        <f aca="true" t="shared" si="4" ref="B23:I23">SUM((B22/B15))</f>
        <v>34.72222222222222</v>
      </c>
      <c r="C23" s="8">
        <f t="shared" si="4"/>
        <v>38.333333333333336</v>
      </c>
      <c r="D23" s="8">
        <f t="shared" si="4"/>
        <v>38.27777777777778</v>
      </c>
      <c r="E23" s="8">
        <f t="shared" si="4"/>
        <v>33.05555555555556</v>
      </c>
      <c r="F23" s="8">
        <f t="shared" si="4"/>
        <v>36.666111111111114</v>
      </c>
      <c r="G23" s="8">
        <f t="shared" si="4"/>
        <v>41.11055555555556</v>
      </c>
      <c r="H23" s="8">
        <f t="shared" si="4"/>
        <v>36.05555555555556</v>
      </c>
      <c r="I23" s="8">
        <f t="shared" si="4"/>
        <v>30</v>
      </c>
      <c r="J23" s="8" t="e">
        <f>SUM((J22/J15))</f>
        <v>#VALUE!</v>
      </c>
      <c r="K23" s="8" t="e">
        <f>SUM((K22/K15))</f>
        <v>#VALUE!</v>
      </c>
      <c r="L23" s="2"/>
    </row>
    <row r="24" spans="1:12" ht="12.75" customHeight="1">
      <c r="A24" s="1" t="s">
        <v>11</v>
      </c>
      <c r="B24" s="8">
        <v>80</v>
      </c>
      <c r="C24" s="8">
        <v>80</v>
      </c>
      <c r="D24" s="8">
        <v>80</v>
      </c>
      <c r="E24" s="8">
        <v>80</v>
      </c>
      <c r="F24" s="8">
        <v>60</v>
      </c>
      <c r="G24" s="8">
        <v>60</v>
      </c>
      <c r="H24" s="8">
        <v>90</v>
      </c>
      <c r="I24" s="8">
        <v>90</v>
      </c>
      <c r="J24" s="8">
        <v>0</v>
      </c>
      <c r="K24" s="8">
        <v>0</v>
      </c>
      <c r="L24" s="2"/>
    </row>
    <row r="25" spans="1:12" ht="12.75" customHeight="1">
      <c r="A25" s="1" t="s">
        <v>14</v>
      </c>
      <c r="B25" s="1">
        <f aca="true" t="shared" si="5" ref="B25:I25">SUM(B18:B20)</f>
        <v>6600</v>
      </c>
      <c r="C25" s="1">
        <f t="shared" si="5"/>
        <v>6900</v>
      </c>
      <c r="D25" s="1">
        <f t="shared" si="5"/>
        <v>900</v>
      </c>
      <c r="E25" s="1">
        <f t="shared" si="5"/>
        <v>4200</v>
      </c>
      <c r="F25" s="1">
        <f t="shared" si="5"/>
        <v>3600</v>
      </c>
      <c r="G25" s="1">
        <f t="shared" si="5"/>
        <v>4350</v>
      </c>
      <c r="H25" s="1">
        <f t="shared" si="5"/>
        <v>1100</v>
      </c>
      <c r="I25" s="1">
        <f t="shared" si="5"/>
        <v>4650</v>
      </c>
      <c r="J25" s="1">
        <f>SUM(J18:J20)</f>
        <v>0</v>
      </c>
      <c r="K25" s="1">
        <f>SUM(K18:K20)</f>
        <v>0</v>
      </c>
      <c r="L25" s="2"/>
    </row>
    <row r="26" spans="1:12" ht="12.75" customHeight="1">
      <c r="A26" s="1" t="s">
        <v>12</v>
      </c>
      <c r="B26" s="9">
        <f>SUM((B22/B25))</f>
        <v>0.0946969696969697</v>
      </c>
      <c r="C26" s="9">
        <f>SUM((C22/C25))</f>
        <v>0.1</v>
      </c>
      <c r="D26" s="9">
        <f>SUM((D22/D25))</f>
        <v>0.7655555555555555</v>
      </c>
      <c r="E26" s="9">
        <f>SUM((E22/E25))</f>
        <v>0.14166666666666666</v>
      </c>
      <c r="F26" s="9">
        <f>SUM((F22/F25))</f>
        <v>0.18333055555555555</v>
      </c>
      <c r="G26" s="9">
        <f>SUM((G22/G25))</f>
        <v>0.17011264367816092</v>
      </c>
      <c r="H26" s="9">
        <f>SUM((H22/H25))</f>
        <v>0.59</v>
      </c>
      <c r="I26" s="9">
        <f>SUM((I22/I25))</f>
        <v>0.11612903225806452</v>
      </c>
      <c r="J26" s="9" t="e">
        <f>SUM((J22/J25))</f>
        <v>#VALUE!</v>
      </c>
      <c r="K26" s="9" t="e">
        <f>SUM((K22/K25))</f>
        <v>#VALUE!</v>
      </c>
      <c r="L26" s="2"/>
    </row>
    <row r="27" spans="1:11" ht="12.75" customHeight="1">
      <c r="A27" s="14" t="s">
        <v>8</v>
      </c>
      <c r="B27" s="14"/>
      <c r="C27" s="14"/>
      <c r="D27" s="14"/>
      <c r="E27" s="14"/>
      <c r="F27" s="14"/>
      <c r="G27" s="14"/>
      <c r="H27" s="14"/>
      <c r="I27" s="14"/>
      <c r="J27" s="14"/>
      <c r="K27" s="14"/>
    </row>
    <row r="28" spans="1:12" ht="12.75" customHeight="1">
      <c r="A28" s="15" t="s">
        <v>20</v>
      </c>
      <c r="B28" s="17" t="s">
        <v>4</v>
      </c>
      <c r="C28" s="17"/>
      <c r="D28" s="17" t="s">
        <v>10</v>
      </c>
      <c r="E28" s="17"/>
      <c r="F28" s="17" t="s">
        <v>3</v>
      </c>
      <c r="G28" s="17"/>
      <c r="H28" s="17" t="s">
        <v>1</v>
      </c>
      <c r="I28" s="17"/>
      <c r="J28" s="17">
        <v>3</v>
      </c>
      <c r="K28" s="17"/>
      <c r="L28" s="2"/>
    </row>
    <row r="29" spans="1:12" ht="12.75" customHeight="1">
      <c r="A29" s="1" t="s">
        <v>13</v>
      </c>
      <c r="B29" s="1">
        <v>24</v>
      </c>
      <c r="C29" s="1">
        <v>24</v>
      </c>
      <c r="D29" s="1">
        <v>24</v>
      </c>
      <c r="E29" s="1">
        <v>24</v>
      </c>
      <c r="F29" s="1">
        <v>24</v>
      </c>
      <c r="G29" s="1">
        <v>24</v>
      </c>
      <c r="H29" s="1">
        <v>24</v>
      </c>
      <c r="I29" s="1">
        <v>24</v>
      </c>
      <c r="J29" s="1">
        <v>24</v>
      </c>
      <c r="K29" s="1">
        <v>24</v>
      </c>
      <c r="L29" s="2"/>
    </row>
    <row r="30" spans="1:12" ht="12.75" customHeight="1">
      <c r="A30" s="1" t="s">
        <v>5</v>
      </c>
      <c r="B30" s="8">
        <v>30</v>
      </c>
      <c r="C30" s="8">
        <v>40</v>
      </c>
      <c r="D30" s="8">
        <v>30</v>
      </c>
      <c r="E30" s="8">
        <v>40</v>
      </c>
      <c r="F30" s="8">
        <v>30</v>
      </c>
      <c r="G30" s="8">
        <v>40</v>
      </c>
      <c r="H30" s="8">
        <v>30</v>
      </c>
      <c r="I30" s="8">
        <v>40</v>
      </c>
      <c r="J30" s="8">
        <v>35</v>
      </c>
      <c r="K30" s="8">
        <v>40</v>
      </c>
      <c r="L30" s="2"/>
    </row>
    <row r="31" spans="1:12" ht="12.75" customHeight="1">
      <c r="A31" s="1" t="s">
        <v>9</v>
      </c>
      <c r="B31" s="8">
        <v>179</v>
      </c>
      <c r="C31" s="8">
        <v>89</v>
      </c>
      <c r="D31" s="8">
        <v>149.99</v>
      </c>
      <c r="E31" s="8">
        <v>49.99</v>
      </c>
      <c r="F31" s="8">
        <v>199</v>
      </c>
      <c r="G31" s="8">
        <v>99</v>
      </c>
      <c r="H31" s="8">
        <v>169</v>
      </c>
      <c r="I31" s="8">
        <v>89</v>
      </c>
      <c r="J31" s="8">
        <v>69</v>
      </c>
      <c r="K31" s="8">
        <v>59</v>
      </c>
      <c r="L31" s="2"/>
    </row>
    <row r="32" spans="1:12" ht="12.75" customHeight="1">
      <c r="A32" s="3" t="s">
        <v>19</v>
      </c>
      <c r="B32" s="3">
        <v>300</v>
      </c>
      <c r="C32" s="3">
        <v>900</v>
      </c>
      <c r="D32" s="3">
        <v>150</v>
      </c>
      <c r="E32" s="3">
        <v>900</v>
      </c>
      <c r="F32" s="3">
        <v>300</v>
      </c>
      <c r="G32" s="3">
        <v>900</v>
      </c>
      <c r="H32" s="3">
        <v>300</v>
      </c>
      <c r="I32" s="3">
        <v>900</v>
      </c>
      <c r="J32" s="3">
        <v>500</v>
      </c>
      <c r="K32" s="3">
        <v>2000</v>
      </c>
      <c r="L32" s="2"/>
    </row>
    <row r="33" spans="1:12" ht="12.75" customHeight="1">
      <c r="A33" s="5" t="s">
        <v>0</v>
      </c>
      <c r="B33" s="5">
        <v>3000</v>
      </c>
      <c r="C33" s="5">
        <v>3000</v>
      </c>
      <c r="D33" s="5">
        <v>250</v>
      </c>
      <c r="E33" s="5">
        <v>3000</v>
      </c>
      <c r="F33" s="5">
        <v>3000</v>
      </c>
      <c r="G33" s="5">
        <v>3000</v>
      </c>
      <c r="H33" s="5">
        <v>3000</v>
      </c>
      <c r="I33" s="5">
        <v>3000</v>
      </c>
      <c r="J33" s="5">
        <v>5000</v>
      </c>
      <c r="K33" s="5">
        <v>5000</v>
      </c>
      <c r="L33" s="2"/>
    </row>
    <row r="34" spans="1:12" ht="12.75" customHeight="1">
      <c r="A34" s="6" t="s">
        <v>18</v>
      </c>
      <c r="B34" s="6">
        <v>500</v>
      </c>
      <c r="C34" s="6">
        <v>500</v>
      </c>
      <c r="D34" s="6">
        <v>500</v>
      </c>
      <c r="E34" s="6">
        <v>500</v>
      </c>
      <c r="F34" s="6">
        <v>500</v>
      </c>
      <c r="G34" s="6">
        <v>750</v>
      </c>
      <c r="H34" s="6">
        <v>500</v>
      </c>
      <c r="I34" s="6">
        <v>750</v>
      </c>
      <c r="J34" s="6">
        <v>1000</v>
      </c>
      <c r="K34" s="6">
        <v>1000</v>
      </c>
      <c r="L34" s="2"/>
    </row>
    <row r="35" spans="1:12" ht="12.75" customHeight="1">
      <c r="A35" s="1" t="s">
        <v>17</v>
      </c>
      <c r="B35" s="1">
        <v>0</v>
      </c>
      <c r="C35" s="1">
        <v>0</v>
      </c>
      <c r="D35" s="1">
        <v>0</v>
      </c>
      <c r="E35" s="1">
        <v>0</v>
      </c>
      <c r="F35" s="1">
        <v>0</v>
      </c>
      <c r="G35" s="1">
        <v>0</v>
      </c>
      <c r="H35" s="1">
        <v>0</v>
      </c>
      <c r="I35" s="1">
        <v>0</v>
      </c>
      <c r="J35" s="1">
        <v>0</v>
      </c>
      <c r="K35" s="1"/>
      <c r="L35" s="2"/>
    </row>
    <row r="36" spans="1:12" ht="12.75" customHeight="1">
      <c r="A36" s="21" t="s">
        <v>21</v>
      </c>
      <c r="B36" s="20">
        <f aca="true" t="shared" si="6" ref="B36:K36">SUM((((B30*B29)+B31)-(B35+B38)))</f>
        <v>839</v>
      </c>
      <c r="C36" s="20">
        <f t="shared" si="6"/>
        <v>989</v>
      </c>
      <c r="D36" s="20">
        <f t="shared" si="6"/>
        <v>829.99</v>
      </c>
      <c r="E36" s="20">
        <f t="shared" si="6"/>
        <v>969.99</v>
      </c>
      <c r="F36" s="20">
        <f t="shared" si="6"/>
        <v>919</v>
      </c>
      <c r="G36" s="20">
        <f t="shared" si="6"/>
        <v>1059</v>
      </c>
      <c r="H36" s="20">
        <f t="shared" si="6"/>
        <v>849</v>
      </c>
      <c r="I36" s="20">
        <f t="shared" si="6"/>
        <v>1009</v>
      </c>
      <c r="J36" s="20">
        <f t="shared" si="6"/>
        <v>845</v>
      </c>
      <c r="K36" s="20">
        <f t="shared" si="6"/>
        <v>918</v>
      </c>
      <c r="L36" s="2"/>
    </row>
    <row r="37" spans="1:12" ht="12.75" customHeight="1">
      <c r="A37" s="6" t="s">
        <v>2</v>
      </c>
      <c r="B37" s="7">
        <f aca="true" t="shared" si="7" ref="B37:K37">SUM((B36/B29))</f>
        <v>34.958333333333336</v>
      </c>
      <c r="C37" s="7">
        <f t="shared" si="7"/>
        <v>41.208333333333336</v>
      </c>
      <c r="D37" s="7">
        <f t="shared" si="7"/>
        <v>34.58291666666667</v>
      </c>
      <c r="E37" s="7">
        <f t="shared" si="7"/>
        <v>40.41625</v>
      </c>
      <c r="F37" s="7">
        <f t="shared" si="7"/>
        <v>38.291666666666664</v>
      </c>
      <c r="G37" s="7">
        <f t="shared" si="7"/>
        <v>44.125</v>
      </c>
      <c r="H37" s="7">
        <f t="shared" si="7"/>
        <v>35.375</v>
      </c>
      <c r="I37" s="7">
        <f t="shared" si="7"/>
        <v>42.041666666666664</v>
      </c>
      <c r="J37" s="7">
        <f t="shared" si="7"/>
        <v>35.208333333333336</v>
      </c>
      <c r="K37" s="7">
        <f t="shared" si="7"/>
        <v>38.25</v>
      </c>
      <c r="L37" s="2"/>
    </row>
    <row r="38" spans="1:12" ht="12.75" customHeight="1">
      <c r="A38" s="3" t="s">
        <v>11</v>
      </c>
      <c r="B38" s="4">
        <v>60</v>
      </c>
      <c r="C38" s="4">
        <v>60</v>
      </c>
      <c r="D38" s="4">
        <v>40</v>
      </c>
      <c r="E38" s="4">
        <v>40</v>
      </c>
      <c r="F38" s="4">
        <v>0</v>
      </c>
      <c r="G38" s="4">
        <v>0</v>
      </c>
      <c r="H38" s="4">
        <v>40</v>
      </c>
      <c r="I38" s="4">
        <v>40</v>
      </c>
      <c r="J38" s="4">
        <v>64</v>
      </c>
      <c r="K38" s="4">
        <v>101</v>
      </c>
      <c r="L38" s="2"/>
    </row>
    <row r="39" spans="1:12" ht="12.75" customHeight="1">
      <c r="A39" s="5" t="s">
        <v>14</v>
      </c>
      <c r="B39" s="5">
        <f aca="true" t="shared" si="8" ref="B39:K39">SUM(B32:B34)</f>
        <v>3800</v>
      </c>
      <c r="C39" s="5">
        <f t="shared" si="8"/>
        <v>4400</v>
      </c>
      <c r="D39" s="5">
        <f t="shared" si="8"/>
        <v>900</v>
      </c>
      <c r="E39" s="5">
        <f t="shared" si="8"/>
        <v>4400</v>
      </c>
      <c r="F39" s="5">
        <f t="shared" si="8"/>
        <v>3800</v>
      </c>
      <c r="G39" s="5">
        <f t="shared" si="8"/>
        <v>4650</v>
      </c>
      <c r="H39" s="5">
        <f t="shared" si="8"/>
        <v>3800</v>
      </c>
      <c r="I39" s="5">
        <f t="shared" si="8"/>
        <v>4650</v>
      </c>
      <c r="J39" s="5">
        <f t="shared" si="8"/>
        <v>6500</v>
      </c>
      <c r="K39" s="5">
        <f t="shared" si="8"/>
        <v>8000</v>
      </c>
      <c r="L39" s="2"/>
    </row>
    <row r="40" spans="1:12" ht="12.75" customHeight="1">
      <c r="A40" s="6" t="s">
        <v>12</v>
      </c>
      <c r="B40" s="9">
        <f>SUM((B36/B39))</f>
        <v>0.22078947368421054</v>
      </c>
      <c r="C40" s="9">
        <f>SUM((C36/C39))</f>
        <v>0.22477272727272726</v>
      </c>
      <c r="D40" s="9">
        <f>SUM((D36/D39))</f>
        <v>0.9222111111111111</v>
      </c>
      <c r="E40" s="9">
        <f>SUM((E36/E39))</f>
        <v>0.22045227272727272</v>
      </c>
      <c r="F40" s="9">
        <f>SUM((F36/F39))</f>
        <v>0.24184210526315789</v>
      </c>
      <c r="G40" s="9">
        <f>SUM((G36/G39))</f>
        <v>0.22774193548387098</v>
      </c>
      <c r="H40" s="9">
        <f>SUM((H36/H39))</f>
        <v>0.22342105263157894</v>
      </c>
      <c r="I40" s="9">
        <f>SUM((I36/I39))</f>
        <v>0.21698924731182795</v>
      </c>
      <c r="J40" s="9">
        <f>SUM((J36/J39))</f>
        <v>0.13</v>
      </c>
      <c r="K40" s="9">
        <f>SUM((K36/K39))</f>
        <v>0.11475</v>
      </c>
      <c r="L40" s="2"/>
    </row>
    <row r="41" spans="1:12" ht="12.75" customHeight="1">
      <c r="A41" s="15" t="s">
        <v>20</v>
      </c>
      <c r="B41" s="16" t="s">
        <v>4</v>
      </c>
      <c r="C41" s="16"/>
      <c r="D41" s="16" t="s">
        <v>10</v>
      </c>
      <c r="E41" s="16"/>
      <c r="F41" s="16" t="s">
        <v>3</v>
      </c>
      <c r="G41" s="16"/>
      <c r="H41" s="16" t="s">
        <v>1</v>
      </c>
      <c r="I41" s="16"/>
      <c r="J41" s="16">
        <v>3</v>
      </c>
      <c r="K41" s="16"/>
      <c r="L41" s="2"/>
    </row>
    <row r="42" spans="1:12" ht="12.75" customHeight="1">
      <c r="A42" s="1" t="s">
        <v>13</v>
      </c>
      <c r="B42" s="1">
        <v>18</v>
      </c>
      <c r="C42" s="1">
        <v>18</v>
      </c>
      <c r="D42" s="1">
        <v>18</v>
      </c>
      <c r="E42" s="1">
        <v>18</v>
      </c>
      <c r="F42" s="1">
        <v>18</v>
      </c>
      <c r="G42" s="1">
        <v>18</v>
      </c>
      <c r="H42" s="1">
        <v>18</v>
      </c>
      <c r="I42" s="1">
        <v>18</v>
      </c>
      <c r="J42" s="1">
        <v>18</v>
      </c>
      <c r="K42" s="1">
        <v>18</v>
      </c>
      <c r="L42" s="2"/>
    </row>
    <row r="43" spans="1:12" ht="12.75" customHeight="1">
      <c r="A43" s="1" t="s">
        <v>5</v>
      </c>
      <c r="B43" s="18" t="s">
        <v>15</v>
      </c>
      <c r="C43" s="18" t="s">
        <v>15</v>
      </c>
      <c r="D43" s="8">
        <v>30</v>
      </c>
      <c r="E43" s="8">
        <v>40</v>
      </c>
      <c r="F43" s="8">
        <v>30</v>
      </c>
      <c r="G43" s="8">
        <v>40</v>
      </c>
      <c r="H43" s="8">
        <v>30</v>
      </c>
      <c r="I43" s="8">
        <v>40</v>
      </c>
      <c r="J43" s="18" t="s">
        <v>15</v>
      </c>
      <c r="K43" s="18" t="s">
        <v>15</v>
      </c>
      <c r="L43" s="2"/>
    </row>
    <row r="44" spans="1:12" ht="12.75" customHeight="1">
      <c r="A44" s="1" t="s">
        <v>9</v>
      </c>
      <c r="B44" s="18" t="s">
        <v>15</v>
      </c>
      <c r="C44" s="18" t="s">
        <v>15</v>
      </c>
      <c r="D44" s="8">
        <v>229</v>
      </c>
      <c r="E44" s="8">
        <v>169</v>
      </c>
      <c r="F44" s="8">
        <v>239</v>
      </c>
      <c r="G44" s="8">
        <v>139</v>
      </c>
      <c r="H44" s="8">
        <v>219</v>
      </c>
      <c r="I44" s="8">
        <v>119</v>
      </c>
      <c r="J44" s="18" t="s">
        <v>15</v>
      </c>
      <c r="K44" s="18" t="s">
        <v>15</v>
      </c>
      <c r="L44" s="2"/>
    </row>
    <row r="45" spans="1:12" ht="12.75" customHeight="1">
      <c r="A45" s="3" t="s">
        <v>19</v>
      </c>
      <c r="B45" s="3">
        <v>0</v>
      </c>
      <c r="C45" s="3">
        <v>0</v>
      </c>
      <c r="D45" s="3">
        <v>150</v>
      </c>
      <c r="E45" s="3">
        <v>900</v>
      </c>
      <c r="F45" s="3">
        <v>100</v>
      </c>
      <c r="G45" s="3">
        <v>600</v>
      </c>
      <c r="H45" s="3">
        <v>75</v>
      </c>
      <c r="I45" s="3">
        <v>600</v>
      </c>
      <c r="J45" s="3">
        <v>0</v>
      </c>
      <c r="K45" s="3">
        <v>0</v>
      </c>
      <c r="L45" s="2"/>
    </row>
    <row r="46" spans="1:12" ht="12.75" customHeight="1">
      <c r="A46" s="5" t="s">
        <v>0</v>
      </c>
      <c r="B46" s="5">
        <v>0</v>
      </c>
      <c r="C46" s="5">
        <v>0</v>
      </c>
      <c r="D46" s="5">
        <v>250</v>
      </c>
      <c r="E46" s="5">
        <v>500</v>
      </c>
      <c r="F46" s="5">
        <v>3000</v>
      </c>
      <c r="G46" s="5">
        <v>3000</v>
      </c>
      <c r="H46" s="5">
        <v>250</v>
      </c>
      <c r="I46" s="5">
        <v>3000</v>
      </c>
      <c r="J46" s="5">
        <v>0</v>
      </c>
      <c r="K46" s="5">
        <v>0</v>
      </c>
      <c r="L46" s="2"/>
    </row>
    <row r="47" spans="1:12" ht="12.75" customHeight="1">
      <c r="A47" s="6" t="s">
        <v>6</v>
      </c>
      <c r="B47" s="6">
        <v>0</v>
      </c>
      <c r="C47" s="6">
        <v>0</v>
      </c>
      <c r="D47" s="6">
        <v>500</v>
      </c>
      <c r="E47" s="6">
        <v>500</v>
      </c>
      <c r="F47" s="6">
        <v>500</v>
      </c>
      <c r="G47" s="6">
        <v>500</v>
      </c>
      <c r="H47" s="6">
        <v>500</v>
      </c>
      <c r="I47" s="6">
        <v>500</v>
      </c>
      <c r="J47" s="6">
        <v>0</v>
      </c>
      <c r="K47" s="6">
        <v>0</v>
      </c>
      <c r="L47" s="2"/>
    </row>
    <row r="48" spans="1:12" ht="12.75" customHeight="1">
      <c r="A48" s="3" t="s">
        <v>7</v>
      </c>
      <c r="B48" s="3">
        <v>0</v>
      </c>
      <c r="C48" s="3">
        <v>0</v>
      </c>
      <c r="D48" s="3">
        <v>0</v>
      </c>
      <c r="E48" s="3">
        <v>0</v>
      </c>
      <c r="F48" s="3">
        <v>0</v>
      </c>
      <c r="G48" s="3">
        <v>0</v>
      </c>
      <c r="H48" s="3">
        <v>0</v>
      </c>
      <c r="I48" s="3">
        <v>90</v>
      </c>
      <c r="J48" s="3">
        <v>0</v>
      </c>
      <c r="K48" s="3">
        <v>0</v>
      </c>
      <c r="L48" s="2"/>
    </row>
    <row r="49" spans="1:12" ht="12.75" customHeight="1">
      <c r="A49" s="21" t="s">
        <v>21</v>
      </c>
      <c r="B49" s="19" t="e">
        <f>SUM((((B43*B42)+B44)-(B48+B51)))</f>
        <v>#VALUE!</v>
      </c>
      <c r="C49" s="19" t="e">
        <f>SUM((((C43*C42)+C44)-(C48+C51)))</f>
        <v>#VALUE!</v>
      </c>
      <c r="D49" s="19">
        <f aca="true" t="shared" si="9" ref="D49:I49">SUM((((D43*D42)+D44)-(D48+D51)))</f>
        <v>729</v>
      </c>
      <c r="E49" s="19">
        <f t="shared" si="9"/>
        <v>849</v>
      </c>
      <c r="F49" s="19">
        <f t="shared" si="9"/>
        <v>779</v>
      </c>
      <c r="G49" s="19">
        <f t="shared" si="9"/>
        <v>859</v>
      </c>
      <c r="H49" s="19">
        <f t="shared" si="9"/>
        <v>719</v>
      </c>
      <c r="I49" s="19">
        <f t="shared" si="9"/>
        <v>709</v>
      </c>
      <c r="J49" s="19" t="e">
        <f>SUM((((J43*J42)+J44)-(J48+J51)))</f>
        <v>#VALUE!</v>
      </c>
      <c r="K49" s="19" t="e">
        <f>SUM((((K43*K42)+K44)-(K48+K51)))</f>
        <v>#VALUE!</v>
      </c>
      <c r="L49" s="2"/>
    </row>
    <row r="50" spans="1:12" ht="12.75" customHeight="1">
      <c r="A50" s="1" t="s">
        <v>2</v>
      </c>
      <c r="B50" s="8" t="e">
        <f>SUM((B49/B42))</f>
        <v>#VALUE!</v>
      </c>
      <c r="C50" s="8" t="e">
        <f>SUM((C49/C42))</f>
        <v>#VALUE!</v>
      </c>
      <c r="D50" s="8">
        <f aca="true" t="shared" si="10" ref="D50:I50">SUM((D49/D42))</f>
        <v>40.5</v>
      </c>
      <c r="E50" s="8">
        <f t="shared" si="10"/>
        <v>47.166666666666664</v>
      </c>
      <c r="F50" s="8">
        <f t="shared" si="10"/>
        <v>43.27777777777778</v>
      </c>
      <c r="G50" s="8">
        <f t="shared" si="10"/>
        <v>47.72222222222222</v>
      </c>
      <c r="H50" s="8">
        <f t="shared" si="10"/>
        <v>39.94444444444444</v>
      </c>
      <c r="I50" s="8">
        <f t="shared" si="10"/>
        <v>39.388888888888886</v>
      </c>
      <c r="J50" s="8" t="e">
        <f>SUM((J49/J42))</f>
        <v>#VALUE!</v>
      </c>
      <c r="K50" s="8" t="e">
        <f>SUM((K49/K42))</f>
        <v>#VALUE!</v>
      </c>
      <c r="L50" s="2"/>
    </row>
    <row r="51" spans="1:12" ht="12.75" customHeight="1">
      <c r="A51" s="3" t="s">
        <v>11</v>
      </c>
      <c r="B51" s="4">
        <v>0</v>
      </c>
      <c r="C51" s="4">
        <v>0</v>
      </c>
      <c r="D51" s="4">
        <v>40</v>
      </c>
      <c r="E51" s="4">
        <v>40</v>
      </c>
      <c r="F51" s="4">
        <v>0</v>
      </c>
      <c r="G51" s="4">
        <v>0</v>
      </c>
      <c r="H51" s="4">
        <v>40</v>
      </c>
      <c r="I51" s="4">
        <v>40</v>
      </c>
      <c r="J51" s="4">
        <v>0</v>
      </c>
      <c r="K51" s="4">
        <v>0</v>
      </c>
      <c r="L51" s="2"/>
    </row>
    <row r="52" spans="1:12" ht="12.75" customHeight="1">
      <c r="A52" s="5" t="s">
        <v>14</v>
      </c>
      <c r="B52" s="5">
        <f>SUM(B45:B47)</f>
        <v>0</v>
      </c>
      <c r="C52" s="5">
        <f>SUM(C45:C47)</f>
        <v>0</v>
      </c>
      <c r="D52" s="5">
        <f aca="true" t="shared" si="11" ref="D52:I52">SUM(D45:D47)</f>
        <v>900</v>
      </c>
      <c r="E52" s="5">
        <f t="shared" si="11"/>
        <v>1900</v>
      </c>
      <c r="F52" s="5">
        <f t="shared" si="11"/>
        <v>3600</v>
      </c>
      <c r="G52" s="5">
        <f t="shared" si="11"/>
        <v>4100</v>
      </c>
      <c r="H52" s="5">
        <f t="shared" si="11"/>
        <v>825</v>
      </c>
      <c r="I52" s="5">
        <f t="shared" si="11"/>
        <v>4100</v>
      </c>
      <c r="J52" s="5">
        <f>SUM(J45:J47)</f>
        <v>0</v>
      </c>
      <c r="K52" s="5">
        <f>SUM(K45:K47)</f>
        <v>0</v>
      </c>
      <c r="L52" s="2"/>
    </row>
    <row r="53" spans="1:12" ht="12.75" customHeight="1">
      <c r="A53" s="6" t="s">
        <v>12</v>
      </c>
      <c r="B53" s="9" t="e">
        <f>SUM((B49/B52))</f>
        <v>#VALUE!</v>
      </c>
      <c r="C53" s="9" t="e">
        <f>SUM((C49/C52))</f>
        <v>#VALUE!</v>
      </c>
      <c r="D53" s="9">
        <f>SUM((D49/D52))</f>
        <v>0.81</v>
      </c>
      <c r="E53" s="9">
        <f>SUM((E49/E52))</f>
        <v>0.4468421052631579</v>
      </c>
      <c r="F53" s="9">
        <f>SUM((F49/F52))</f>
        <v>0.21638888888888888</v>
      </c>
      <c r="G53" s="9">
        <f>SUM((G49/G52))</f>
        <v>0.2095121951219512</v>
      </c>
      <c r="H53" s="9">
        <f>SUM((H49/H52))</f>
        <v>0.8715151515151515</v>
      </c>
      <c r="I53" s="9">
        <f>SUM((I49/I52))</f>
        <v>0.17292682926829267</v>
      </c>
      <c r="J53" s="9" t="e">
        <f>SUM((J49/J52))</f>
        <v>#VALUE!</v>
      </c>
      <c r="K53" s="9" t="e">
        <f>SUM((K49/K52))</f>
        <v>#VALUE!</v>
      </c>
      <c r="L53" s="2"/>
    </row>
    <row r="54" spans="1:11" ht="12.75" customHeight="1">
      <c r="A54" s="10"/>
      <c r="B54" s="10"/>
      <c r="C54" s="10"/>
      <c r="D54" s="10"/>
      <c r="E54" s="10"/>
      <c r="F54" s="10"/>
      <c r="G54" s="10"/>
      <c r="H54" s="10"/>
      <c r="I54" s="10"/>
      <c r="J54" s="10"/>
      <c r="K54" s="10"/>
    </row>
  </sheetData>
  <mergeCells count="20">
    <mergeCell ref="J28:K28"/>
    <mergeCell ref="B41:C41"/>
    <mergeCell ref="D41:E41"/>
    <mergeCell ref="F41:G41"/>
    <mergeCell ref="H41:I41"/>
    <mergeCell ref="J41:K41"/>
    <mergeCell ref="B28:C28"/>
    <mergeCell ref="D28:E28"/>
    <mergeCell ref="F28:G28"/>
    <mergeCell ref="H28:I28"/>
    <mergeCell ref="J1:K1"/>
    <mergeCell ref="B14:C14"/>
    <mergeCell ref="D14:E14"/>
    <mergeCell ref="F14:G14"/>
    <mergeCell ref="H14:I14"/>
    <mergeCell ref="J14:K14"/>
    <mergeCell ref="B1:C1"/>
    <mergeCell ref="D1:E1"/>
    <mergeCell ref="F1:G1"/>
    <mergeCell ref="H1:I1"/>
  </mergeCells>
  <conditionalFormatting sqref="B13:K13 B40:K40 B53:K53 B26:K26">
    <cfRule type="cellIs" priority="1" dxfId="0" operator="between" stopIfTrue="1">
      <formula>0.15</formula>
      <formula>0.25</formula>
    </cfRule>
    <cfRule type="cellIs" priority="2" dxfId="1" operator="greaterThanOrEqual" stopIfTrue="1">
      <formula>0.251</formula>
    </cfRule>
    <cfRule type="cellIs" priority="3" dxfId="2" operator="lessThanOrEqual" stopIfTrue="1">
      <formula>0.149</formula>
    </cfRule>
  </conditionalFormatting>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Andy Simpson</cp:lastModifiedBy>
  <dcterms:created xsi:type="dcterms:W3CDTF">2010-12-02T16:03:40Z</dcterms:created>
  <dcterms:modified xsi:type="dcterms:W3CDTF">2010-12-02T16:42:14Z</dcterms:modified>
  <cp:category/>
  <cp:version/>
  <cp:contentType/>
  <cp:contentStatus/>
</cp:coreProperties>
</file>